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60" windowWidth="19155" windowHeight="11310"/>
  </bookViews>
  <sheets>
    <sheet name="MH vs LED " sheetId="1" r:id="rId1"/>
  </sheets>
  <definedNames>
    <definedName name="_xlnm.Print_Area" localSheetId="0">'MH vs LED '!$A$1:$E$41</definedName>
  </definedNames>
  <calcPr calcId="125725"/>
</workbook>
</file>

<file path=xl/calcChain.xml><?xml version="1.0" encoding="utf-8"?>
<calcChain xmlns="http://schemas.openxmlformats.org/spreadsheetml/2006/main">
  <c r="D5" i="1"/>
  <c r="B23"/>
  <c r="B24" s="1"/>
  <c r="B26" s="1"/>
  <c r="D22"/>
  <c r="B20"/>
  <c r="D7"/>
  <c r="B5"/>
  <c r="B8"/>
  <c r="D8" s="1"/>
  <c r="D9" s="1"/>
  <c r="D11" s="1"/>
  <c r="B9" l="1"/>
  <c r="D23"/>
  <c r="D24" s="1"/>
  <c r="D26" s="1"/>
  <c r="D27" s="1"/>
  <c r="D29" s="1"/>
  <c r="B11"/>
  <c r="D12" s="1"/>
  <c r="D14" s="1"/>
</calcChain>
</file>

<file path=xl/sharedStrings.xml><?xml version="1.0" encoding="utf-8"?>
<sst xmlns="http://schemas.openxmlformats.org/spreadsheetml/2006/main" count="59" uniqueCount="38">
  <si>
    <t>+36-30-9315-748</t>
  </si>
  <si>
    <t>-</t>
  </si>
  <si>
    <t>Villamos energiadíj</t>
  </si>
  <si>
    <t>Éves energiaköltség</t>
  </si>
  <si>
    <t>Megtérülési idő</t>
  </si>
  <si>
    <t xml:space="preserve">Fényforrás teljesítmény </t>
  </si>
  <si>
    <t xml:space="preserve">Lámpatest fényáram </t>
  </si>
  <si>
    <t xml:space="preserve">Lámpatest teljesítmény </t>
  </si>
  <si>
    <t>Fényforrás fényáram</t>
  </si>
  <si>
    <t>Éves üzemidő</t>
  </si>
  <si>
    <t>Éves energiafelhasználás</t>
  </si>
  <si>
    <t>Energia megtakarítás</t>
  </si>
  <si>
    <t>Energia költség megtakarítás</t>
  </si>
  <si>
    <t>Lámpatest+fényforrás ára</t>
  </si>
  <si>
    <t>PHILIPS HPI Plus 250W BU</t>
  </si>
  <si>
    <t>PROCloud 120W</t>
  </si>
  <si>
    <t>Műszaki-gazdaságossági adatok</t>
  </si>
  <si>
    <t>PHILIPS HPI Plus 400W BU</t>
  </si>
  <si>
    <t>PROCloud 200W</t>
  </si>
  <si>
    <t xml:space="preserve">Információ: </t>
  </si>
  <si>
    <t>prolight@prolight.hu</t>
  </si>
  <si>
    <t>*:</t>
  </si>
  <si>
    <t>ÁFA nélküli nagykereskedelmi árak</t>
  </si>
  <si>
    <t>Egyéb szempontok</t>
  </si>
  <si>
    <t>garancia</t>
  </si>
  <si>
    <t>5 év</t>
  </si>
  <si>
    <t>1-2 év</t>
  </si>
  <si>
    <t>dimmelhetőség</t>
  </si>
  <si>
    <t>nem</t>
  </si>
  <si>
    <t>igen</t>
  </si>
  <si>
    <t>élettartam</t>
  </si>
  <si>
    <t>vibrálás, búgás</t>
  </si>
  <si>
    <t>van</t>
  </si>
  <si>
    <t>nincs</t>
  </si>
  <si>
    <t>&gt; 50,000 h</t>
  </si>
  <si>
    <t>IR,UV sugárzás</t>
  </si>
  <si>
    <t>azonnali bekapcsolás</t>
  </si>
  <si>
    <t>nincs, 3-5 perc</t>
  </si>
</sst>
</file>

<file path=xl/styles.xml><?xml version="1.0" encoding="utf-8"?>
<styleSheet xmlns="http://schemas.openxmlformats.org/spreadsheetml/2006/main">
  <numFmts count="8">
    <numFmt numFmtId="164" formatCode="#,##0\ &quot;Ft&quot;"/>
    <numFmt numFmtId="165" formatCode="#,###&quot; Ft/kWh&quot;"/>
    <numFmt numFmtId="166" formatCode="#,###&quot; W&quot;"/>
    <numFmt numFmtId="167" formatCode="#,###&quot; h&quot;"/>
    <numFmt numFmtId="168" formatCode="#,###.0&quot; év&quot;"/>
    <numFmt numFmtId="169" formatCode="#,###&quot; lm&quot;"/>
    <numFmt numFmtId="170" formatCode="#,###&quot; kWh&quot;"/>
    <numFmt numFmtId="171" formatCode="#,##0\ &quot;Ft *&quot;"/>
  </numFmts>
  <fonts count="10">
    <font>
      <sz val="11"/>
      <color theme="1"/>
      <name val="Calibri"/>
      <family val="2"/>
      <charset val="238"/>
      <scheme val="minor"/>
    </font>
    <font>
      <u/>
      <sz val="10.45"/>
      <color theme="10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2"/>
      <name val="Calibri"/>
      <family val="2"/>
      <charset val="238"/>
    </font>
    <font>
      <sz val="12"/>
      <color theme="1"/>
      <name val="Calibri"/>
      <family val="2"/>
      <charset val="238"/>
    </font>
    <font>
      <b/>
      <sz val="12"/>
      <color theme="1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</font>
    <font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9" fontId="2" fillId="0" borderId="0" applyFont="0" applyFill="0" applyBorder="0" applyAlignment="0" applyProtection="0"/>
  </cellStyleXfs>
  <cellXfs count="34">
    <xf numFmtId="0" fontId="0" fillId="0" borderId="0" xfId="0"/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166" fontId="3" fillId="0" borderId="5" xfId="0" applyNumberFormat="1" applyFont="1" applyFill="1" applyBorder="1" applyAlignment="1" applyProtection="1">
      <alignment horizontal="center" vertical="center"/>
      <protection locked="0"/>
    </xf>
    <xf numFmtId="0" fontId="4" fillId="0" borderId="2" xfId="0" applyFont="1" applyBorder="1" applyAlignment="1">
      <alignment horizontal="center"/>
    </xf>
    <xf numFmtId="166" fontId="3" fillId="0" borderId="6" xfId="0" applyNumberFormat="1" applyFont="1" applyFill="1" applyBorder="1" applyAlignment="1" applyProtection="1">
      <alignment horizontal="center" vertical="center"/>
      <protection locked="0"/>
    </xf>
    <xf numFmtId="169" fontId="4" fillId="0" borderId="5" xfId="0" applyNumberFormat="1" applyFont="1" applyBorder="1" applyAlignment="1">
      <alignment horizontal="center"/>
    </xf>
    <xf numFmtId="169" fontId="4" fillId="0" borderId="6" xfId="0" applyNumberFormat="1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167" fontId="4" fillId="0" borderId="5" xfId="0" applyNumberFormat="1" applyFont="1" applyBorder="1" applyAlignment="1">
      <alignment horizontal="center"/>
    </xf>
    <xf numFmtId="167" fontId="4" fillId="0" borderId="6" xfId="0" applyNumberFormat="1" applyFont="1" applyBorder="1" applyAlignment="1">
      <alignment horizontal="center"/>
    </xf>
    <xf numFmtId="170" fontId="4" fillId="0" borderId="5" xfId="0" applyNumberFormat="1" applyFont="1" applyBorder="1" applyAlignment="1">
      <alignment horizontal="center"/>
    </xf>
    <xf numFmtId="170" fontId="4" fillId="0" borderId="6" xfId="0" applyNumberFormat="1" applyFont="1" applyBorder="1" applyAlignment="1">
      <alignment horizontal="center"/>
    </xf>
    <xf numFmtId="165" fontId="4" fillId="0" borderId="5" xfId="0" applyNumberFormat="1" applyFont="1" applyBorder="1" applyAlignment="1">
      <alignment horizontal="center"/>
    </xf>
    <xf numFmtId="165" fontId="4" fillId="0" borderId="6" xfId="0" applyNumberFormat="1" applyFont="1" applyBorder="1" applyAlignment="1">
      <alignment horizontal="center"/>
    </xf>
    <xf numFmtId="164" fontId="3" fillId="0" borderId="5" xfId="0" applyNumberFormat="1" applyFont="1" applyFill="1" applyBorder="1" applyAlignment="1">
      <alignment horizontal="center" vertical="center"/>
    </xf>
    <xf numFmtId="164" fontId="3" fillId="0" borderId="6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/>
    </xf>
    <xf numFmtId="0" fontId="7" fillId="0" borderId="2" xfId="0" applyFont="1" applyBorder="1" applyAlignment="1">
      <alignment horizontal="center"/>
    </xf>
    <xf numFmtId="171" fontId="3" fillId="0" borderId="2" xfId="0" applyNumberFormat="1" applyFont="1" applyFill="1" applyBorder="1" applyAlignment="1">
      <alignment horizontal="center" vertical="center"/>
    </xf>
    <xf numFmtId="0" fontId="8" fillId="0" borderId="0" xfId="1" applyFont="1" applyAlignment="1" applyProtection="1">
      <alignment horizontal="center"/>
    </xf>
    <xf numFmtId="167" fontId="4" fillId="0" borderId="0" xfId="0" applyNumberFormat="1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9" fontId="6" fillId="2" borderId="6" xfId="2" applyFont="1" applyFill="1" applyBorder="1" applyAlignment="1" applyProtection="1">
      <alignment horizontal="center" vertical="center"/>
      <protection locked="0"/>
    </xf>
    <xf numFmtId="164" fontId="6" fillId="2" borderId="6" xfId="0" applyNumberFormat="1" applyFont="1" applyFill="1" applyBorder="1" applyAlignment="1">
      <alignment horizontal="center" vertical="center"/>
    </xf>
    <xf numFmtId="168" fontId="6" fillId="2" borderId="2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</cellXfs>
  <cellStyles count="3">
    <cellStyle name="Hivatkozás" xfId="1" builtinId="8"/>
    <cellStyle name="Normál" xfId="0" builtinId="0"/>
    <cellStyle name="Százalék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96920</xdr:colOff>
      <xdr:row>3</xdr:row>
      <xdr:rowOff>89378</xdr:rowOff>
    </xdr:from>
    <xdr:to>
      <xdr:col>0</xdr:col>
      <xdr:colOff>1815674</xdr:colOff>
      <xdr:row>12</xdr:row>
      <xdr:rowOff>70281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6920" y="853175"/>
          <a:ext cx="1718754" cy="1760101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96158</xdr:colOff>
      <xdr:row>5</xdr:row>
      <xdr:rowOff>78987</xdr:rowOff>
    </xdr:from>
    <xdr:to>
      <xdr:col>4</xdr:col>
      <xdr:colOff>1943232</xdr:colOff>
      <xdr:row>10</xdr:row>
      <xdr:rowOff>62900</xdr:rowOff>
    </xdr:to>
    <xdr:pic>
      <xdr:nvPicPr>
        <xdr:cNvPr id="1029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709743" y="1058445"/>
          <a:ext cx="1847074" cy="972356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114892</xdr:colOff>
      <xdr:row>18</xdr:row>
      <xdr:rowOff>44448</xdr:rowOff>
    </xdr:from>
    <xdr:to>
      <xdr:col>0</xdr:col>
      <xdr:colOff>1833646</xdr:colOff>
      <xdr:row>27</xdr:row>
      <xdr:rowOff>25350</xdr:rowOff>
    </xdr:to>
    <xdr:pic>
      <xdr:nvPicPr>
        <xdr:cNvPr id="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892" y="3926335"/>
          <a:ext cx="1718754" cy="17601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114129</xdr:colOff>
      <xdr:row>20</xdr:row>
      <xdr:rowOff>43044</xdr:rowOff>
    </xdr:from>
    <xdr:to>
      <xdr:col>4</xdr:col>
      <xdr:colOff>1961203</xdr:colOff>
      <xdr:row>25</xdr:row>
      <xdr:rowOff>26958</xdr:rowOff>
    </xdr:to>
    <xdr:pic>
      <xdr:nvPicPr>
        <xdr:cNvPr id="10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727714" y="3969860"/>
          <a:ext cx="1847074" cy="972357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prolight@prolight.h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E40"/>
  <sheetViews>
    <sheetView tabSelected="1" view="pageBreakPreview" zoomScale="90" zoomScaleNormal="100" zoomScaleSheetLayoutView="90" zoomScalePageLayoutView="77" workbookViewId="0">
      <selection activeCell="D26" sqref="D26"/>
    </sheetView>
  </sheetViews>
  <sheetFormatPr defaultRowHeight="15"/>
  <cols>
    <col min="1" max="1" width="28.140625" customWidth="1"/>
    <col min="2" max="2" width="16.7109375" customWidth="1"/>
    <col min="3" max="3" width="35.140625" customWidth="1"/>
    <col min="4" max="4" width="19.140625" customWidth="1"/>
    <col min="5" max="5" width="30.42578125" customWidth="1"/>
  </cols>
  <sheetData>
    <row r="2" spans="1:5" ht="15.75">
      <c r="A2" s="19" t="s">
        <v>17</v>
      </c>
      <c r="B2" s="30" t="s">
        <v>16</v>
      </c>
      <c r="C2" s="30"/>
      <c r="D2" s="30"/>
      <c r="E2" s="19" t="s">
        <v>18</v>
      </c>
    </row>
    <row r="3" spans="1:5" ht="15.95" customHeight="1">
      <c r="A3" s="31"/>
      <c r="B3" s="4">
        <v>400</v>
      </c>
      <c r="C3" s="5" t="s">
        <v>5</v>
      </c>
      <c r="D3" s="6">
        <v>186</v>
      </c>
      <c r="E3" s="31"/>
    </row>
    <row r="4" spans="1:5" ht="15.95" customHeight="1">
      <c r="A4" s="32"/>
      <c r="B4" s="7">
        <v>32500</v>
      </c>
      <c r="C4" s="5" t="s">
        <v>8</v>
      </c>
      <c r="D4" s="8">
        <v>23040</v>
      </c>
      <c r="E4" s="32"/>
    </row>
    <row r="5" spans="1:5" ht="15.95" customHeight="1">
      <c r="A5" s="32"/>
      <c r="B5" s="7">
        <f>0.72*B4</f>
        <v>23400</v>
      </c>
      <c r="C5" s="5" t="s">
        <v>6</v>
      </c>
      <c r="D5" s="8">
        <f>D4</f>
        <v>23040</v>
      </c>
      <c r="E5" s="32"/>
    </row>
    <row r="6" spans="1:5" ht="15.95" customHeight="1">
      <c r="A6" s="32"/>
      <c r="B6" s="4">
        <v>430</v>
      </c>
      <c r="C6" s="5" t="s">
        <v>7</v>
      </c>
      <c r="D6" s="6">
        <v>200</v>
      </c>
      <c r="E6" s="32"/>
    </row>
    <row r="7" spans="1:5" ht="15.95" customHeight="1">
      <c r="A7" s="32"/>
      <c r="B7" s="9" t="s">
        <v>1</v>
      </c>
      <c r="C7" s="25" t="s">
        <v>11</v>
      </c>
      <c r="D7" s="26">
        <f>1-D6/B6</f>
        <v>0.53488372093023262</v>
      </c>
      <c r="E7" s="32"/>
    </row>
    <row r="8" spans="1:5" ht="15.95" customHeight="1">
      <c r="A8" s="32"/>
      <c r="B8" s="10">
        <f>24*365</f>
        <v>8760</v>
      </c>
      <c r="C8" s="5" t="s">
        <v>9</v>
      </c>
      <c r="D8" s="11">
        <f>B8</f>
        <v>8760</v>
      </c>
      <c r="E8" s="32"/>
    </row>
    <row r="9" spans="1:5" ht="15.95" customHeight="1">
      <c r="A9" s="32"/>
      <c r="B9" s="12">
        <f>B6/1000*B8</f>
        <v>3766.7999999999997</v>
      </c>
      <c r="C9" s="5" t="s">
        <v>10</v>
      </c>
      <c r="D9" s="13">
        <f>D6/1000*D8</f>
        <v>1752</v>
      </c>
      <c r="E9" s="32"/>
    </row>
    <row r="10" spans="1:5" ht="15.95" customHeight="1">
      <c r="A10" s="32"/>
      <c r="B10" s="14">
        <v>30</v>
      </c>
      <c r="C10" s="5" t="s">
        <v>2</v>
      </c>
      <c r="D10" s="15">
        <v>25</v>
      </c>
      <c r="E10" s="32"/>
    </row>
    <row r="11" spans="1:5" ht="15.95" customHeight="1">
      <c r="A11" s="32"/>
      <c r="B11" s="16">
        <f>B9*B10</f>
        <v>113003.99999999999</v>
      </c>
      <c r="C11" s="5" t="s">
        <v>3</v>
      </c>
      <c r="D11" s="17">
        <f>D9*D10</f>
        <v>43800</v>
      </c>
      <c r="E11" s="32"/>
    </row>
    <row r="12" spans="1:5" ht="15.95" customHeight="1">
      <c r="A12" s="32"/>
      <c r="B12" s="9" t="s">
        <v>1</v>
      </c>
      <c r="C12" s="25" t="s">
        <v>12</v>
      </c>
      <c r="D12" s="27">
        <f>B11-D11</f>
        <v>69203.999999999985</v>
      </c>
      <c r="E12" s="32"/>
    </row>
    <row r="13" spans="1:5" ht="15.95" customHeight="1">
      <c r="A13" s="32"/>
      <c r="B13" s="20">
        <v>35000</v>
      </c>
      <c r="C13" s="18" t="s">
        <v>13</v>
      </c>
      <c r="D13" s="20">
        <v>104000</v>
      </c>
      <c r="E13" s="32"/>
    </row>
    <row r="14" spans="1:5" ht="15.75">
      <c r="A14" s="33"/>
      <c r="B14" s="9" t="s">
        <v>1</v>
      </c>
      <c r="C14" s="25" t="s">
        <v>4</v>
      </c>
      <c r="D14" s="28">
        <f>(D13-B13)/D12</f>
        <v>0.99705219351482599</v>
      </c>
      <c r="E14" s="33"/>
    </row>
    <row r="17" spans="1:5" ht="15.75">
      <c r="A17" s="19" t="s">
        <v>14</v>
      </c>
      <c r="B17" s="30" t="s">
        <v>16</v>
      </c>
      <c r="C17" s="30"/>
      <c r="D17" s="30"/>
      <c r="E17" s="19" t="s">
        <v>15</v>
      </c>
    </row>
    <row r="18" spans="1:5" ht="15.95" customHeight="1">
      <c r="A18" s="31"/>
      <c r="B18" s="4">
        <v>250</v>
      </c>
      <c r="C18" s="5" t="s">
        <v>5</v>
      </c>
      <c r="D18" s="6">
        <v>112</v>
      </c>
      <c r="E18" s="31"/>
    </row>
    <row r="19" spans="1:5" ht="15.95" customHeight="1">
      <c r="A19" s="32"/>
      <c r="B19" s="7">
        <v>18000</v>
      </c>
      <c r="C19" s="5" t="s">
        <v>8</v>
      </c>
      <c r="D19" s="8">
        <v>13800</v>
      </c>
      <c r="E19" s="32"/>
    </row>
    <row r="20" spans="1:5" ht="15.95" customHeight="1">
      <c r="A20" s="32"/>
      <c r="B20" s="7">
        <f>0.72*B19</f>
        <v>12960</v>
      </c>
      <c r="C20" s="5" t="s">
        <v>6</v>
      </c>
      <c r="D20" s="8">
        <v>13800</v>
      </c>
      <c r="E20" s="32"/>
    </row>
    <row r="21" spans="1:5" ht="15.95" customHeight="1">
      <c r="A21" s="32"/>
      <c r="B21" s="4">
        <v>275</v>
      </c>
      <c r="C21" s="5" t="s">
        <v>7</v>
      </c>
      <c r="D21" s="6">
        <v>120</v>
      </c>
      <c r="E21" s="32"/>
    </row>
    <row r="22" spans="1:5" ht="15.95" customHeight="1">
      <c r="A22" s="32"/>
      <c r="B22" s="9" t="s">
        <v>1</v>
      </c>
      <c r="C22" s="25" t="s">
        <v>11</v>
      </c>
      <c r="D22" s="26">
        <f>1-D21/B21</f>
        <v>0.56363636363636371</v>
      </c>
      <c r="E22" s="32"/>
    </row>
    <row r="23" spans="1:5" ht="15.95" customHeight="1">
      <c r="A23" s="32"/>
      <c r="B23" s="10">
        <f>24*365</f>
        <v>8760</v>
      </c>
      <c r="C23" s="5" t="s">
        <v>9</v>
      </c>
      <c r="D23" s="11">
        <f>B23</f>
        <v>8760</v>
      </c>
      <c r="E23" s="32"/>
    </row>
    <row r="24" spans="1:5" ht="15.95" customHeight="1">
      <c r="A24" s="32"/>
      <c r="B24" s="12">
        <f>B21/1000*B23</f>
        <v>2409</v>
      </c>
      <c r="C24" s="5" t="s">
        <v>10</v>
      </c>
      <c r="D24" s="13">
        <f>D21/1000*D23</f>
        <v>1051.2</v>
      </c>
      <c r="E24" s="32"/>
    </row>
    <row r="25" spans="1:5" ht="15.95" customHeight="1">
      <c r="A25" s="32"/>
      <c r="B25" s="14">
        <v>30</v>
      </c>
      <c r="C25" s="5" t="s">
        <v>2</v>
      </c>
      <c r="D25" s="15">
        <v>25</v>
      </c>
      <c r="E25" s="32"/>
    </row>
    <row r="26" spans="1:5" ht="15.95" customHeight="1">
      <c r="A26" s="32"/>
      <c r="B26" s="16">
        <f>B24*B25</f>
        <v>72270</v>
      </c>
      <c r="C26" s="5" t="s">
        <v>3</v>
      </c>
      <c r="D26" s="17">
        <f>D24*D25</f>
        <v>26280</v>
      </c>
      <c r="E26" s="32"/>
    </row>
    <row r="27" spans="1:5" ht="15.95" customHeight="1">
      <c r="A27" s="32"/>
      <c r="B27" s="9" t="s">
        <v>1</v>
      </c>
      <c r="C27" s="25" t="s">
        <v>12</v>
      </c>
      <c r="D27" s="27">
        <f>B26-D26</f>
        <v>45990</v>
      </c>
      <c r="E27" s="32"/>
    </row>
    <row r="28" spans="1:5" ht="15.95" customHeight="1">
      <c r="A28" s="32"/>
      <c r="B28" s="20">
        <v>35000</v>
      </c>
      <c r="C28" s="18" t="s">
        <v>13</v>
      </c>
      <c r="D28" s="20">
        <v>79000</v>
      </c>
      <c r="E28" s="32"/>
    </row>
    <row r="29" spans="1:5" ht="15.75">
      <c r="A29" s="33"/>
      <c r="B29" s="9" t="s">
        <v>1</v>
      </c>
      <c r="C29" s="25" t="s">
        <v>4</v>
      </c>
      <c r="D29" s="28">
        <f>(D28-B28)/D27</f>
        <v>0.95672972385301147</v>
      </c>
      <c r="E29" s="33"/>
    </row>
    <row r="31" spans="1:5" ht="15.75">
      <c r="B31" s="23"/>
      <c r="C31" s="29" t="s">
        <v>23</v>
      </c>
      <c r="D31" s="23"/>
    </row>
    <row r="32" spans="1:5" ht="15.75">
      <c r="B32" s="22">
        <v>20000</v>
      </c>
      <c r="C32" s="23" t="s">
        <v>30</v>
      </c>
      <c r="D32" s="22" t="s">
        <v>34</v>
      </c>
    </row>
    <row r="33" spans="2:5" ht="15.75">
      <c r="B33" s="23" t="s">
        <v>26</v>
      </c>
      <c r="C33" s="23" t="s">
        <v>24</v>
      </c>
      <c r="D33" s="23" t="s">
        <v>25</v>
      </c>
    </row>
    <row r="34" spans="2:5" ht="15.75">
      <c r="B34" s="24" t="s">
        <v>37</v>
      </c>
      <c r="C34" s="24" t="s">
        <v>36</v>
      </c>
      <c r="D34" s="24" t="s">
        <v>32</v>
      </c>
    </row>
    <row r="35" spans="2:5" ht="15.75">
      <c r="B35" s="23" t="s">
        <v>28</v>
      </c>
      <c r="C35" s="23" t="s">
        <v>27</v>
      </c>
      <c r="D35" s="23" t="s">
        <v>29</v>
      </c>
    </row>
    <row r="36" spans="2:5" ht="15.75">
      <c r="B36" s="23" t="s">
        <v>32</v>
      </c>
      <c r="C36" s="23" t="s">
        <v>31</v>
      </c>
      <c r="D36" s="23" t="s">
        <v>33</v>
      </c>
    </row>
    <row r="37" spans="2:5" ht="15.75">
      <c r="B37" s="24" t="s">
        <v>32</v>
      </c>
      <c r="C37" s="24" t="s">
        <v>35</v>
      </c>
      <c r="D37" s="24" t="s">
        <v>33</v>
      </c>
    </row>
    <row r="39" spans="2:5">
      <c r="B39" s="3" t="s">
        <v>19</v>
      </c>
      <c r="C39" s="21" t="s">
        <v>20</v>
      </c>
      <c r="D39" s="1" t="s">
        <v>0</v>
      </c>
    </row>
    <row r="40" spans="2:5">
      <c r="B40" s="3" t="s">
        <v>21</v>
      </c>
      <c r="C40" s="2" t="s">
        <v>22</v>
      </c>
      <c r="D40" s="2"/>
      <c r="E40" s="1"/>
    </row>
  </sheetData>
  <mergeCells count="6">
    <mergeCell ref="B2:D2"/>
    <mergeCell ref="A18:A29"/>
    <mergeCell ref="A3:A14"/>
    <mergeCell ref="E3:E14"/>
    <mergeCell ref="E18:E29"/>
    <mergeCell ref="B17:D17"/>
  </mergeCells>
  <hyperlinks>
    <hyperlink ref="C39" r:id="rId1"/>
  </hyperlinks>
  <printOptions horizontalCentered="1" verticalCentered="1"/>
  <pageMargins left="0.70866141732283472" right="0.70866141732283472" top="0.43307086614173229" bottom="0.55118110236220474" header="0.31496062992125984" footer="0.31496062992125984"/>
  <pageSetup paperSize="9" scale="83" orientation="landscape" verticalDpi="12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MH vs LED </vt:lpstr>
      <vt:lpstr>'MH vs LED 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</dc:creator>
  <cp:lastModifiedBy>Peter</cp:lastModifiedBy>
  <cp:lastPrinted>2015-02-26T20:36:57Z</cp:lastPrinted>
  <dcterms:created xsi:type="dcterms:W3CDTF">2015-01-06T18:50:00Z</dcterms:created>
  <dcterms:modified xsi:type="dcterms:W3CDTF">2015-09-15T16:22:08Z</dcterms:modified>
</cp:coreProperties>
</file>